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04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<sst xmlns="http://schemas.openxmlformats.org/spreadsheetml/2006/main" count="26" uniqueCount="16">
  <si>
    <t>V(m/s) x pedalata</t>
  </si>
  <si>
    <t>Wp = p*0,05*v*9,81</t>
  </si>
  <si>
    <t>Wa = p*0,004*v*9,81</t>
  </si>
  <si>
    <t>Wcx = 0,5*1,23*0,4*0,8*v*v*v</t>
  </si>
  <si>
    <t>POTENZA MINIMA PER MANTENERE CADENZA MINIMA PER DIFFERENTI PENDENZE</t>
  </si>
  <si>
    <t>potenza minima - 8%</t>
  </si>
  <si>
    <t>P30</t>
  </si>
  <si>
    <t>potenza minima - 10%</t>
  </si>
  <si>
    <t>potenza minima - 12%</t>
  </si>
  <si>
    <t>PESO</t>
  </si>
  <si>
    <t>FREQUENZA (RPM)</t>
  </si>
  <si>
    <t>P/M</t>
  </si>
  <si>
    <t>potenza min 8%</t>
  </si>
  <si>
    <t>soglia (p30)</t>
  </si>
  <si>
    <t>potenza min 10%</t>
  </si>
  <si>
    <t>potenza min 12%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</si>
</sst>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0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0" xfId="0" applyNumberFormat="1" applyAlignment="1">
      <alignment/>
    </xf>
    <xf numFmtId="164" fontId="1" fillId="2" borderId="0" xfId="0" applyFont="1" applyFill="1" applyAlignment="1">
      <alignment/>
    </xf>
    <xf numFmtId="164" fontId="1" fillId="3" borderId="0" xfId="0" applyFont="1" applyFill="1" applyAlignment="1">
      <alignment/>
    </xf>
    <xf numFmtId="164" fontId="0" fillId="2" borderId="0" xfId="0" applyFill="1" applyAlignment="1">
      <alignment/>
    </xf>
    <xf numFmtId="164" fontId="0" fillId="3" borderId="0" xfId="0" applyNumberFormat="1" applyFill="1" applyAlignment="1">
      <alignment/>
    </xf>
    <xf numFmtId="164" fontId="0" fillId="3" borderId="0" xfId="0" applyFill="1" applyAlignment="1">
      <alignment/>
    </xf>
    <xf numFmtId="164" fontId="1" fillId="4" borderId="0" xfId="0" applyFont="1" applyFill="1" applyAlignment="1">
      <alignment/>
    </xf>
    <xf numFmtId="164" fontId="0" fillId="4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workbookViewId="0" topLeftCell="A3">
      <selection activeCell="G20" sqref="G20"/>
    </sheetView>
  </sheetViews>
  <sheetFormatPr defaultColWidth="12.57421875" defaultRowHeight="12.75"/>
  <cols>
    <col min="1" max="1" width="24.00390625" style="0" customWidth="1"/>
    <col min="2" max="16384" width="11.57421875" style="0" customWidth="1"/>
  </cols>
  <sheetData>
    <row r="1" spans="1:6" ht="12.75">
      <c r="A1" s="1" t="s">
        <v>0</v>
      </c>
      <c r="B1" s="1">
        <v>34</v>
      </c>
      <c r="C1" s="1">
        <v>36</v>
      </c>
      <c r="D1" s="1">
        <v>39</v>
      </c>
      <c r="F1" t="s">
        <v>1</v>
      </c>
    </row>
    <row r="2" spans="1:6" ht="12.75">
      <c r="A2" s="1">
        <v>32</v>
      </c>
      <c r="B2" s="2">
        <f>(B1/A2*2.133*A31)/60</f>
        <v>2.2663125</v>
      </c>
      <c r="C2" s="2">
        <f>(C1/A2*2.133*A31)/60</f>
        <v>2.399625</v>
      </c>
      <c r="D2" s="2">
        <f>(D1/A2*2.133*A31)/60</f>
        <v>2.59959375</v>
      </c>
      <c r="F2" t="s">
        <v>2</v>
      </c>
    </row>
    <row r="3" spans="1:6" ht="12.75">
      <c r="A3" s="1">
        <v>28</v>
      </c>
      <c r="B3" s="2">
        <f>(B1/A3*2.133*A31)/60</f>
        <v>2.5900714285714286</v>
      </c>
      <c r="C3" s="2">
        <f>(C1/A3*2.133*A31)/60</f>
        <v>2.7424285714285714</v>
      </c>
      <c r="D3" s="2">
        <f>(D1/A3*2.133*A31)/60</f>
        <v>2.9709642857142855</v>
      </c>
      <c r="F3" t="s">
        <v>3</v>
      </c>
    </row>
    <row r="4" spans="1:4" ht="12.75">
      <c r="A4" s="1">
        <v>25</v>
      </c>
      <c r="B4" s="2">
        <f>(B1/A4*2.133*A31)/60</f>
        <v>2.9008800000000003</v>
      </c>
      <c r="C4" s="2">
        <f>(C1/A4*2.133*A31)/60</f>
        <v>3.07152</v>
      </c>
      <c r="D4" s="2">
        <f>(D1/A4*2.133*A31)/60</f>
        <v>3.32748</v>
      </c>
    </row>
    <row r="5" spans="1:4" ht="12.75">
      <c r="A5" s="1">
        <v>22</v>
      </c>
      <c r="B5" s="2">
        <f>(B1/A5*2133*0.0036)/3.6</f>
        <v>3.2964545454545457</v>
      </c>
      <c r="C5" s="2">
        <f>(C1/A5*2.133*A31)/60</f>
        <v>3.490363636363637</v>
      </c>
      <c r="D5" s="2">
        <f>(D1/A5*2.133*A31)/60</f>
        <v>3.7812272727272727</v>
      </c>
    </row>
    <row r="6" spans="1:4" ht="12.75">
      <c r="A6" s="1">
        <v>21</v>
      </c>
      <c r="B6" s="2">
        <f>(B1/A6*2.133*A31)/60</f>
        <v>3.4534285714285713</v>
      </c>
      <c r="C6" s="2">
        <f>(C1/A6*2.133*A31)/60</f>
        <v>3.656571428571429</v>
      </c>
      <c r="D6" s="2">
        <f>(D1/A6*2.133*A31)/60</f>
        <v>3.9612857142857143</v>
      </c>
    </row>
    <row r="7" ht="12.75">
      <c r="A7" s="1"/>
    </row>
    <row r="8" ht="12.75">
      <c r="A8" s="1" t="s">
        <v>4</v>
      </c>
    </row>
    <row r="10" spans="1:9" ht="12.75">
      <c r="A10" s="1" t="s">
        <v>5</v>
      </c>
      <c r="B10" s="3">
        <v>34</v>
      </c>
      <c r="C10" s="3">
        <v>36</v>
      </c>
      <c r="D10" s="3">
        <v>39</v>
      </c>
      <c r="F10" s="4" t="s">
        <v>6</v>
      </c>
      <c r="G10" s="4">
        <v>34</v>
      </c>
      <c r="H10" s="4">
        <v>36</v>
      </c>
      <c r="I10" s="4">
        <v>39</v>
      </c>
    </row>
    <row r="11" spans="1:9" ht="12.75">
      <c r="A11" s="1">
        <v>32</v>
      </c>
      <c r="B11" s="5">
        <f>(A28*0.08*B2*9.81)+(A28*0.004*B2*9.81)+(0.5*1.23*0.4*0.8*B2*B2*B2)</f>
        <v>142.3556972071299</v>
      </c>
      <c r="C11" s="5">
        <f>(A28*0.08*C2*9.81)+(A28*0.004*C2*9.81)+(0.5*1.23*0.4*0.8*C2*C2*C2)</f>
        <v>151.02331201024964</v>
      </c>
      <c r="D11" s="5">
        <f>(A28*0.08*D2*9.81)+(A28*0.004*D2*9.81)+(0.5*1.23*0.4*0.8*D2*D2*D2)</f>
        <v>164.12002819857838</v>
      </c>
      <c r="F11" s="4">
        <v>32</v>
      </c>
      <c r="G11" s="6">
        <f>B11/0.75</f>
        <v>189.8075962761732</v>
      </c>
      <c r="H11" s="6">
        <f>C11/0.75</f>
        <v>201.3644160136662</v>
      </c>
      <c r="I11" s="6">
        <f>D11/0.75</f>
        <v>218.82670426477117</v>
      </c>
    </row>
    <row r="12" spans="1:9" ht="12.75">
      <c r="A12" s="1">
        <v>28</v>
      </c>
      <c r="B12" s="5">
        <f>(A28*0.08*B3*9.81)+(A28*0.004*B3*9.81)+(0.5*1.23*0.4*0.8*B3*B3*B3)</f>
        <v>163.4936664651618</v>
      </c>
      <c r="C12" s="5">
        <f>(A28*0.08*C3*9.81)+(A28*0.004*C3*9.81)+(0.5*1.23*0.4*0.8*C3*C3*C3)</f>
        <v>173.5494253185067</v>
      </c>
      <c r="D12" s="5">
        <f>(A28*0.08*D3*9.81)+(A28*0.004*D3*9.81)+(0.5*1.23*0.4*0.8*D3*D3*D3)</f>
        <v>188.7753100114348</v>
      </c>
      <c r="F12" s="4">
        <v>28</v>
      </c>
      <c r="G12" s="6">
        <f>B12/0.75</f>
        <v>217.9915552868824</v>
      </c>
      <c r="H12" s="6">
        <f>C12/0.75</f>
        <v>231.39923375800893</v>
      </c>
      <c r="I12" s="6">
        <f>D12/0.75</f>
        <v>251.70041334857976</v>
      </c>
    </row>
    <row r="13" spans="1:9" ht="12.75">
      <c r="A13" s="1">
        <v>25</v>
      </c>
      <c r="B13" s="5">
        <f>(A28*0.08*B4*9.81)+(A28*0.004*B4*9.81)+(0.5*1.23*0.4*0.8*B4*B4*B4)</f>
        <v>184.08721259835085</v>
      </c>
      <c r="C13" s="5">
        <f>(A28*0.08*C4*9.81)+(A28*0.004*C4*9.81)+(0.5*1.23*0.4*0.8*C4*C4*C4)</f>
        <v>195.53191111141504</v>
      </c>
      <c r="D13" s="5">
        <f>(A28*0.08*D4*9.81)+(A28*0.004*D4*9.81)+(0.5*1.23*0.4*0.8*D4*D4*D4)</f>
        <v>212.89880484940906</v>
      </c>
      <c r="F13" s="4">
        <v>25</v>
      </c>
      <c r="G13" s="6">
        <f>B13/0.75</f>
        <v>245.44961679780113</v>
      </c>
      <c r="H13" s="6">
        <f>C13/0.75</f>
        <v>260.70921481522004</v>
      </c>
      <c r="I13" s="6">
        <f>D13/0.75</f>
        <v>283.86507313254543</v>
      </c>
    </row>
    <row r="14" spans="2:9" ht="12.75">
      <c r="B14" s="5"/>
      <c r="C14" s="5"/>
      <c r="D14" s="5"/>
      <c r="F14" s="7"/>
      <c r="G14" s="7"/>
      <c r="H14" s="7"/>
      <c r="I14" s="7"/>
    </row>
    <row r="15" spans="1:9" ht="12.75">
      <c r="A15" s="1" t="s">
        <v>7</v>
      </c>
      <c r="B15" s="5"/>
      <c r="C15" s="5"/>
      <c r="D15" s="5"/>
      <c r="F15" s="4" t="s">
        <v>6</v>
      </c>
      <c r="G15" s="4">
        <v>34</v>
      </c>
      <c r="H15" s="4">
        <v>36</v>
      </c>
      <c r="I15" s="4">
        <v>39</v>
      </c>
    </row>
    <row r="16" spans="1:9" ht="12.75">
      <c r="A16" s="1">
        <v>32</v>
      </c>
      <c r="B16" s="5">
        <f>(A28*0.1*B2*9.81)+(A28*0.004*B2*9.81)+(0.5*1.23*0.4*0.8*B2*B2*B2)</f>
        <v>175.70448564462993</v>
      </c>
      <c r="C16" s="5">
        <f>(A28*0.1*C2*9.81)+(A28*0.004*C2*9.81)+(0.5*1.23*0.4*0.8*C2*C2*C2)</f>
        <v>186.33379388524963</v>
      </c>
      <c r="D16" s="5">
        <f>(A28*0.1*D2*9.81)+(A28*0.004*D2*9.81)+(0.5*1.23*0.4*0.8*D2*D2*D2)</f>
        <v>202.3730502298284</v>
      </c>
      <c r="F16" s="4">
        <v>32</v>
      </c>
      <c r="G16" s="6">
        <f>B16/0.85</f>
        <v>206.71115958191757</v>
      </c>
      <c r="H16" s="6">
        <f>C16/0.85</f>
        <v>219.2162281002937</v>
      </c>
      <c r="I16" s="6">
        <f>D16/0.85</f>
        <v>238.08594144685696</v>
      </c>
    </row>
    <row r="17" spans="1:9" ht="12.75">
      <c r="A17" s="1">
        <v>28</v>
      </c>
      <c r="B17" s="5">
        <f>(A28*0.1*B3*9.81)+(A28*0.004*B3*9.81)+(0.5*1.23*0.4*0.8*B3*B3*B3)</f>
        <v>201.60656753659038</v>
      </c>
      <c r="C17" s="5">
        <f>(A28*0.1*C3*9.81)+(A28*0.004*C3*9.81)+(0.5*1.23*0.4*0.8*C3*C3*C3)</f>
        <v>213.90426174707818</v>
      </c>
      <c r="D17" s="5">
        <f>(A28*0.1*D3*9.81)+(A28*0.004*D3*9.81)+(0.5*1.23*0.4*0.8*D3*D3*D3)</f>
        <v>232.49304947572048</v>
      </c>
      <c r="F17" s="4">
        <v>28</v>
      </c>
      <c r="G17" s="6">
        <f>B17/0.85</f>
        <v>237.18419710187104</v>
      </c>
      <c r="H17" s="6">
        <f>C17/0.85</f>
        <v>251.6520726436214</v>
      </c>
      <c r="I17" s="6">
        <f>D17/0.85</f>
        <v>273.5212346773182</v>
      </c>
    </row>
    <row r="18" spans="1:9" ht="12.75">
      <c r="A18" s="1">
        <v>25</v>
      </c>
      <c r="B18" s="5">
        <f>(A28*0.1*B4*9.81)+(A28*0.004*B4*9.81)+(0.5*1.23*0.4*0.8*B4*B4*B4)</f>
        <v>226.77366179835084</v>
      </c>
      <c r="C18" s="5">
        <f>(A28*0.1*C4*9.81)+(A28*0.004*C4*9.81)+(0.5*1.23*0.4*0.8*C4*C4*C4)</f>
        <v>240.72932791141503</v>
      </c>
      <c r="D18" s="5">
        <f>(A28*0.1*D4*9.81)+(A28*0.004*D4*9.81)+(0.5*1.23*0.4*0.8*D4*D4*D4)</f>
        <v>261.862673049409</v>
      </c>
      <c r="F18" s="4">
        <v>25</v>
      </c>
      <c r="G18" s="6">
        <f>B18/0.85</f>
        <v>266.79254329217747</v>
      </c>
      <c r="H18" s="6">
        <f>C18/0.85</f>
        <v>283.21097401342945</v>
      </c>
      <c r="I18" s="6">
        <f>D18/0.85</f>
        <v>308.07373299930475</v>
      </c>
    </row>
    <row r="19" spans="1:9" ht="12.75">
      <c r="A19" s="1"/>
      <c r="B19" s="5"/>
      <c r="C19" s="5"/>
      <c r="D19" s="5"/>
      <c r="F19" s="7"/>
      <c r="G19" s="7"/>
      <c r="H19" s="7"/>
      <c r="I19" s="7"/>
    </row>
    <row r="20" spans="1:9" ht="12.75">
      <c r="A20" s="1" t="s">
        <v>8</v>
      </c>
      <c r="B20" s="3">
        <v>34</v>
      </c>
      <c r="C20" s="3">
        <v>36</v>
      </c>
      <c r="D20" s="3">
        <v>39</v>
      </c>
      <c r="F20" s="4" t="s">
        <v>6</v>
      </c>
      <c r="G20" s="4">
        <v>34</v>
      </c>
      <c r="H20" s="4">
        <v>36</v>
      </c>
      <c r="I20" s="4">
        <v>39</v>
      </c>
    </row>
    <row r="21" spans="1:9" ht="12.75">
      <c r="A21" s="1">
        <v>32</v>
      </c>
      <c r="B21" s="5">
        <f>(A28*0.12*B2*9.81)+(A28*0.004*B2*9.81)+(0.5*1.23*0.4*0.8*B2*B2*B2)</f>
        <v>209.05327408212992</v>
      </c>
      <c r="C21" s="5">
        <f>(A28*0.12*C2*9.81)+(A28*0.004*C2*9.81)+(0.5*1.23*0.4*0.8*C2*C2*C2)</f>
        <v>221.64427576024966</v>
      </c>
      <c r="D21" s="5">
        <f>(A28*0.12*D2*9.81)+(A28*0.004*D2*9.81)+(0.5*1.23*0.4*0.8*D2*D2*D2)</f>
        <v>240.6260722610784</v>
      </c>
      <c r="F21" s="4">
        <v>32</v>
      </c>
      <c r="G21" s="6">
        <f>B21/0.85</f>
        <v>245.94502833191757</v>
      </c>
      <c r="H21" s="6">
        <f>C21/0.85</f>
        <v>260.75797148264667</v>
      </c>
      <c r="I21" s="6">
        <f>D21/0.85</f>
        <v>283.0894967777393</v>
      </c>
    </row>
    <row r="22" spans="1:9" ht="12.75">
      <c r="A22" s="1">
        <v>28</v>
      </c>
      <c r="B22" s="5">
        <f>(A28*0.12*B3*9.81)+(A28*0.004*B3*9.81)+(0.5*1.23*0.4*0.8*B3*B3*B3)</f>
        <v>239.71946860801893</v>
      </c>
      <c r="C22" s="5">
        <f>(A28*0.12*C3*9.81)+(A28*0.004*C3*9.81)+(0.5*1.23*0.4*0.8*C3*C3*C3)</f>
        <v>254.2590981756496</v>
      </c>
      <c r="D22" s="5">
        <f>(A28*0.12*D3*9.81)+(A28*0.004*D3*9.81)+(0.5*1.23*0.4*0.8*D3*D3*D3)</f>
        <v>276.2107889400061</v>
      </c>
      <c r="F22" s="4">
        <v>28</v>
      </c>
      <c r="G22" s="6">
        <f>B22/0.85</f>
        <v>282.0229042447282</v>
      </c>
      <c r="H22" s="6">
        <f>C22/0.85</f>
        <v>299.1283507948819</v>
      </c>
      <c r="I22" s="6">
        <f>D22/0.85</f>
        <v>324.9538693411837</v>
      </c>
    </row>
    <row r="23" spans="1:9" ht="12.75">
      <c r="A23" s="1">
        <v>25</v>
      </c>
      <c r="B23" s="5">
        <f>(A28*0.12*B4*9.81)+(A28*0.004*B4*9.81)+(0.5*1.23*0.4*0.8*B4*B4*B4)</f>
        <v>269.4601109983509</v>
      </c>
      <c r="C23" s="5">
        <f>(A28*0.12*C4*9.81)+(A28*0.004*C4*9.81)+(0.5*1.23*0.4*0.8*C4*C4*C4)</f>
        <v>285.92674471141504</v>
      </c>
      <c r="D23" s="5">
        <f>(A28*0.12*D4*9.81)+(A28*0.004*D4*9.81)+(0.5*1.23*0.4*0.8*D4*D4*D4)</f>
        <v>310.82654124940905</v>
      </c>
      <c r="F23" s="4">
        <v>25</v>
      </c>
      <c r="G23" s="6">
        <f>B23/0.85</f>
        <v>317.01189529217754</v>
      </c>
      <c r="H23" s="6">
        <f>C23/0.85</f>
        <v>336.38440554284125</v>
      </c>
      <c r="I23" s="6">
        <f>D23/0.85</f>
        <v>365.6782838228342</v>
      </c>
    </row>
    <row r="24" ht="12.75">
      <c r="A24" s="1"/>
    </row>
    <row r="27" ht="12.75">
      <c r="A27" s="8" t="s">
        <v>9</v>
      </c>
    </row>
    <row r="28" ht="12.75">
      <c r="A28" s="9">
        <v>75</v>
      </c>
    </row>
    <row r="29" ht="12.75">
      <c r="A29" s="9"/>
    </row>
    <row r="30" ht="12.75">
      <c r="A30" s="8" t="s">
        <v>10</v>
      </c>
    </row>
    <row r="31" ht="12.75">
      <c r="A31" s="9">
        <v>60</v>
      </c>
    </row>
    <row r="35" spans="1:4" ht="12.75">
      <c r="A35" s="1" t="s">
        <v>11</v>
      </c>
      <c r="B35" s="1">
        <v>34</v>
      </c>
      <c r="C35" s="1">
        <v>36</v>
      </c>
      <c r="D35" s="1">
        <v>39</v>
      </c>
    </row>
    <row r="36" spans="1:4" ht="12.75">
      <c r="A36" s="1">
        <v>32</v>
      </c>
      <c r="B36" s="2">
        <f>B35/A36*2133*0.0036</f>
        <v>8.158725</v>
      </c>
      <c r="C36" s="2">
        <f>C35/A36*2133*0.0036</f>
        <v>8.63865</v>
      </c>
      <c r="D36" s="2">
        <f>D35/A36*2133*0.0036</f>
        <v>9.3585375</v>
      </c>
    </row>
    <row r="37" spans="1:4" ht="12.75">
      <c r="A37" s="1">
        <v>28</v>
      </c>
      <c r="B37" s="2">
        <f>B35/A37*2133*0.0036</f>
        <v>9.324257142857144</v>
      </c>
      <c r="C37" s="2">
        <f>C35/A37*2133*0.0036</f>
        <v>9.872742857142859</v>
      </c>
      <c r="D37" s="2">
        <f>D35/A37*2133*0.0036</f>
        <v>10.69547142857143</v>
      </c>
    </row>
    <row r="38" spans="1:4" ht="12.75">
      <c r="A38" s="1">
        <v>25</v>
      </c>
      <c r="B38" s="2">
        <f>B35/A38*2133*0.0036</f>
        <v>10.443168000000002</v>
      </c>
      <c r="C38" s="2">
        <f>C35/A38*2133*0.0036</f>
        <v>11.057472</v>
      </c>
      <c r="D38" s="2">
        <f>D35/A38*2133*0.0036</f>
        <v>11.978928000000002</v>
      </c>
    </row>
    <row r="39" spans="1:4" ht="12.75">
      <c r="A39" s="1">
        <v>22</v>
      </c>
      <c r="B39" s="2">
        <f>B35/A39*2133*0.0036</f>
        <v>11.867236363636366</v>
      </c>
      <c r="C39" s="2">
        <f>C35/A39*2133*0.0036</f>
        <v>12.565309090909093</v>
      </c>
      <c r="D39" s="2">
        <f>D35/A39*2133*0.0036</f>
        <v>13.612418181818182</v>
      </c>
    </row>
    <row r="40" spans="1:4" ht="12.75">
      <c r="A40" s="1">
        <v>21</v>
      </c>
      <c r="B40" s="2">
        <f>B35/A40*2133*0.0036</f>
        <v>12.432342857142858</v>
      </c>
      <c r="C40" s="2">
        <f>C35/A40*2133*0.0036</f>
        <v>13.163657142857144</v>
      </c>
      <c r="D40" s="2">
        <f>D35/C40*2133*0.0036</f>
        <v>22.75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1">
      <selection activeCell="A26" sqref="A26"/>
    </sheetView>
  </sheetViews>
  <sheetFormatPr defaultColWidth="12.57421875" defaultRowHeight="12.75"/>
  <cols>
    <col min="1" max="1" width="23.421875" style="0" customWidth="1"/>
    <col min="2" max="16384" width="11.57421875" style="0" customWidth="1"/>
  </cols>
  <sheetData>
    <row r="1" spans="1:6" ht="12.75">
      <c r="A1" s="1" t="s">
        <v>11</v>
      </c>
      <c r="B1" s="1">
        <v>34</v>
      </c>
      <c r="C1" s="1">
        <v>36</v>
      </c>
      <c r="D1" s="1">
        <v>39</v>
      </c>
      <c r="F1" t="s">
        <v>1</v>
      </c>
    </row>
    <row r="2" spans="1:6" ht="12.75">
      <c r="A2" s="1">
        <v>32</v>
      </c>
      <c r="B2" s="2">
        <f>(B1/A2*2.133*A29)/60</f>
        <v>2.64403125</v>
      </c>
      <c r="C2" s="2">
        <f>(C1/A2*2.133*A29)/60</f>
        <v>2.7995625</v>
      </c>
      <c r="D2" s="2">
        <f>(D1/A2*2.133*A29)/60</f>
        <v>3.032859375</v>
      </c>
      <c r="F2" t="s">
        <v>2</v>
      </c>
    </row>
    <row r="3" spans="1:6" ht="12.75">
      <c r="A3" s="1">
        <v>28</v>
      </c>
      <c r="B3" s="2">
        <f>(B1/A3*2.133*A29)/60</f>
        <v>3.02175</v>
      </c>
      <c r="C3" s="2">
        <f>(C1/A3*2.133*A29)/60</f>
        <v>3.1995</v>
      </c>
      <c r="D3" s="2">
        <f>(D1/A3*2.133*A29)/60</f>
        <v>3.4661249999999995</v>
      </c>
      <c r="F3" t="s">
        <v>3</v>
      </c>
    </row>
    <row r="4" spans="1:4" ht="12.75">
      <c r="A4" s="1">
        <v>25</v>
      </c>
      <c r="B4" s="2">
        <f>(B1/A4*2.133*A29)/60</f>
        <v>3.3843600000000005</v>
      </c>
      <c r="C4" s="2">
        <f>(C1/A4*2.133*A29)/60</f>
        <v>3.5834400000000004</v>
      </c>
      <c r="D4" s="2">
        <f>(D1/A4*2.133*A29)/60</f>
        <v>3.88206</v>
      </c>
    </row>
    <row r="5" spans="1:4" ht="12.75">
      <c r="A5" s="1">
        <v>22</v>
      </c>
      <c r="B5" s="2">
        <f>(B1/A5*2133*0.0036)/3.6</f>
        <v>3.2964545454545457</v>
      </c>
      <c r="C5" s="2">
        <f>(C1/A5*2.133*A29)/60</f>
        <v>4.072090909090909</v>
      </c>
      <c r="D5" s="2">
        <f>(D1/A5*2.133*A29)/60</f>
        <v>4.411431818181819</v>
      </c>
    </row>
    <row r="6" spans="1:4" ht="12.75">
      <c r="A6" s="1">
        <v>21</v>
      </c>
      <c r="B6" s="2">
        <f>(B1/A6*2.133*A29)/60</f>
        <v>4.029</v>
      </c>
      <c r="C6" s="2">
        <f>(C1/A6*2.133*A29)/60</f>
        <v>4.266</v>
      </c>
      <c r="D6" s="2">
        <f>(D1/A6*2.133*A29)/60</f>
        <v>4.6215</v>
      </c>
    </row>
    <row r="8" spans="1:9" ht="12.75">
      <c r="A8" s="1" t="s">
        <v>12</v>
      </c>
      <c r="B8" s="1">
        <v>34</v>
      </c>
      <c r="C8" s="1">
        <v>36</v>
      </c>
      <c r="D8" s="1">
        <v>39</v>
      </c>
      <c r="F8" s="1" t="s">
        <v>13</v>
      </c>
      <c r="G8" s="1">
        <v>34</v>
      </c>
      <c r="H8" s="1">
        <v>36</v>
      </c>
      <c r="I8" s="1">
        <v>39</v>
      </c>
    </row>
    <row r="9" spans="1:9" ht="12.75">
      <c r="A9" s="1">
        <v>32</v>
      </c>
      <c r="B9" s="2">
        <f>(A26*0.08*B2*9.81)+(A26*0.004*B2*9.81)+(0.5*1.23*0.4*0.8*B2*B2*B2)</f>
        <v>156.15280874575484</v>
      </c>
      <c r="C9" s="2">
        <f>(A26*0.08*C2*9.81)+(A26*0.004*C2*9.81)+(0.5*1.23*0.4*0.8*C2*C2*C2)</f>
        <v>165.80473261940105</v>
      </c>
      <c r="D9" s="2">
        <f>(A26*0.08*D2*9.81)+(A26*0.004*D2*9.81)+(0.5*1.23*0.4*0.8*D2*D2*D2)</f>
        <v>180.43394174649833</v>
      </c>
      <c r="F9" s="1">
        <v>32</v>
      </c>
      <c r="G9" s="2">
        <f>B9/0.75</f>
        <v>208.2037449943398</v>
      </c>
      <c r="H9" s="2">
        <f>C9/0.75</f>
        <v>221.07297682586807</v>
      </c>
      <c r="I9" s="2">
        <f>D9/0.75</f>
        <v>240.5785889953311</v>
      </c>
    </row>
    <row r="10" spans="1:9" ht="12.75">
      <c r="A10" s="1">
        <v>28</v>
      </c>
      <c r="B10" s="2">
        <f>(A26*0.08*B3*9.81)+(A26*0.004*B3*9.81)+(0.5*1.23*0.4*0.8*B3*B3*B3)</f>
        <v>179.73301161319677</v>
      </c>
      <c r="C10" s="2">
        <f>(A26*0.08*C3*9.81)+(A26*0.004*C3*9.81)+(0.5*1.23*0.4*0.8*C3*C3*C3)</f>
        <v>191.00183862429543</v>
      </c>
      <c r="D10" s="2">
        <f>(A26*0.08*D3*9.81)+(A26*0.004*D3*9.81)+(0.5*1.23*0.4*0.8*D3*D3*D3)</f>
        <v>208.13096117625983</v>
      </c>
      <c r="F10" s="1">
        <v>28</v>
      </c>
      <c r="G10" s="2">
        <f>B10/0.75</f>
        <v>239.64401548426235</v>
      </c>
      <c r="H10" s="2">
        <f>C10/0.75</f>
        <v>254.66911816572724</v>
      </c>
      <c r="I10" s="2">
        <f>D10/0.75</f>
        <v>277.5079482350131</v>
      </c>
    </row>
    <row r="11" spans="1:9" ht="12.75">
      <c r="A11" s="1">
        <v>25</v>
      </c>
      <c r="B11" s="2">
        <f>(A26*0.08*B4*9.81)+(A26*0.004*B4*9.81)+(0.5*1.23*0.4*0.8*B4*B4*B4)</f>
        <v>202.84813509927008</v>
      </c>
      <c r="C11" s="2">
        <f>(A26*0.08*C4*9.81)+(A26*0.004*C4*9.81)+(0.5*1.23*0.4*0.8*C4*C4*C4)</f>
        <v>215.75862537429336</v>
      </c>
      <c r="D11" s="2">
        <f>(A26*0.08*D4*9.81)+(A26*0.004*D4*9.81)+(0.5*1.23*0.4*0.8*D4*D4*D4)</f>
        <v>235.4417087829412</v>
      </c>
      <c r="F11" s="1">
        <v>25</v>
      </c>
      <c r="G11" s="2">
        <f>B11/0.75</f>
        <v>270.4641801323601</v>
      </c>
      <c r="H11" s="2">
        <f>C11/0.75</f>
        <v>287.67816716572446</v>
      </c>
      <c r="I11" s="2">
        <f>D11/0.75</f>
        <v>313.92227837725494</v>
      </c>
    </row>
    <row r="13" spans="1:9" ht="12.75">
      <c r="A13" s="1" t="s">
        <v>14</v>
      </c>
      <c r="F13" s="1" t="s">
        <v>13</v>
      </c>
      <c r="G13" s="1">
        <v>34</v>
      </c>
      <c r="H13" s="1">
        <v>36</v>
      </c>
      <c r="I13" s="1">
        <v>39</v>
      </c>
    </row>
    <row r="14" spans="1:9" ht="12.75">
      <c r="A14" s="1">
        <v>32</v>
      </c>
      <c r="B14" s="2">
        <f>(A26*0.1*B2*9.81)+(A26*0.004*B2*9.81)+(0.5*1.23*0.4*0.8*B2*B2*B2)</f>
        <v>192.4659339332548</v>
      </c>
      <c r="C14" s="2">
        <f>(A26*0.1*C2*9.81)+(A26*0.004*C2*9.81)+(0.5*1.23*0.4*0.8*C2*C2*C2)</f>
        <v>204.25392399440102</v>
      </c>
      <c r="D14" s="2">
        <f>(A26*0.1*D2*9.81)+(A26*0.004*D2*9.81)+(0.5*1.23*0.4*0.8*D2*D2*D2)</f>
        <v>222.08723240274833</v>
      </c>
      <c r="F14" s="1">
        <v>32</v>
      </c>
      <c r="G14" s="2">
        <f>B14/0.75</f>
        <v>256.6212452443397</v>
      </c>
      <c r="H14" s="2">
        <f>C14/0.75</f>
        <v>272.33856532586805</v>
      </c>
      <c r="I14" s="2">
        <f>D14/0.75</f>
        <v>296.1163098703311</v>
      </c>
    </row>
    <row r="15" spans="1:9" ht="12.75">
      <c r="A15" s="1">
        <v>28</v>
      </c>
      <c r="B15" s="2">
        <f>(A26*0.1*B3*9.81)+(A26*0.004*B3*9.81)+(0.5*1.23*0.4*0.8*B3*B3*B3)</f>
        <v>221.23372611319672</v>
      </c>
      <c r="C15" s="2">
        <f>(A26*0.1*C3*9.81)+(A26*0.004*C3*9.81)+(0.5*1.23*0.4*0.8*C3*C3*C3)</f>
        <v>234.9437716242954</v>
      </c>
      <c r="D15" s="2">
        <f>(A26*0.1*D3*9.81)+(A26*0.004*D3*9.81)+(0.5*1.23*0.4*0.8*D3*D3*D3)</f>
        <v>255.73472192625982</v>
      </c>
      <c r="F15" s="1">
        <v>28</v>
      </c>
      <c r="G15" s="2">
        <f>B15/0.75</f>
        <v>294.9783014842623</v>
      </c>
      <c r="H15" s="2">
        <f>C15/0.75</f>
        <v>313.2583621657272</v>
      </c>
      <c r="I15" s="2">
        <f>D15/0.75</f>
        <v>340.9796292350131</v>
      </c>
    </row>
    <row r="16" spans="1:9" ht="12.75">
      <c r="A16" s="1">
        <v>25</v>
      </c>
      <c r="B16" s="2">
        <f>(A26*0.1*B4*9.81)+(A26*0.004*B4*9.81)+(0.5*1.23*0.4*0.8*B4*B4*B4)</f>
        <v>249.3289353392701</v>
      </c>
      <c r="C16" s="2">
        <f>(A26*0.1*C4*9.81)+(A26*0.004*C4*9.81)+(0.5*1.23*0.4*0.8*C4*C4*C4)</f>
        <v>264.97359033429336</v>
      </c>
      <c r="D16" s="2">
        <f>(A26*0.1*D4*9.81)+(A26*0.004*D4*9.81)+(0.5*1.23*0.4*0.8*D4*D4*D4)</f>
        <v>288.7579208229412</v>
      </c>
      <c r="F16" s="1">
        <v>25</v>
      </c>
      <c r="G16" s="2">
        <f>B16/0.75</f>
        <v>332.4385804523601</v>
      </c>
      <c r="H16" s="2">
        <f>C16/0.75</f>
        <v>353.29812044572446</v>
      </c>
      <c r="I16" s="2">
        <f>D16/0.75</f>
        <v>385.0105610972549</v>
      </c>
    </row>
    <row r="17" ht="12.75">
      <c r="A17" s="1"/>
    </row>
    <row r="18" spans="1:9" ht="12.75">
      <c r="A18" s="1" t="s">
        <v>15</v>
      </c>
      <c r="B18" s="1">
        <v>34</v>
      </c>
      <c r="C18" s="1">
        <v>36</v>
      </c>
      <c r="D18" s="1">
        <v>39</v>
      </c>
      <c r="F18" s="1" t="s">
        <v>13</v>
      </c>
      <c r="G18" s="1">
        <v>34</v>
      </c>
      <c r="H18" s="1">
        <v>36</v>
      </c>
      <c r="I18" s="1">
        <v>39</v>
      </c>
    </row>
    <row r="19" spans="1:9" ht="12.75">
      <c r="A19" s="1">
        <v>32</v>
      </c>
      <c r="B19" s="2">
        <f>(A26*0.12*B2*9.81)+(A26*0.004*B2*9.81)+(0.5*1.23*0.4*0.8*B2*B2*B2)</f>
        <v>228.77905912075482</v>
      </c>
      <c r="C19" s="2">
        <f>(A26*0.12*C2*9.81)+(A26*0.004*C2*9.81)+(0.5*1.23*0.4*0.8*C2*C2*C2)</f>
        <v>242.70311536940105</v>
      </c>
      <c r="D19" s="2">
        <f>(A26*0.12*D2*9.81)+(A26*0.004*D2*9.81)+(0.5*1.23*0.4*0.8*D2*D2*D2)</f>
        <v>263.7405230589983</v>
      </c>
      <c r="F19" s="1">
        <v>32</v>
      </c>
      <c r="G19" s="2">
        <f>B19/0.75</f>
        <v>305.03874549433976</v>
      </c>
      <c r="H19" s="2">
        <f>C19/0.75</f>
        <v>323.6041538258681</v>
      </c>
      <c r="I19" s="2">
        <f>D19/0.75</f>
        <v>351.65403074533106</v>
      </c>
    </row>
    <row r="20" spans="1:9" ht="12.75">
      <c r="A20" s="1">
        <v>28</v>
      </c>
      <c r="B20" s="2">
        <f>(A26*0.12*B3*9.81)+(A26*0.004*B3*9.81)+(0.5*1.23*0.4*0.8*B3*B3*B3)</f>
        <v>262.73444061319674</v>
      </c>
      <c r="C20" s="2">
        <f>(A26*0.12*C3*9.81)+(A26*0.004*C3*9.81)+(0.5*1.23*0.4*0.8*C3*C3*C3)</f>
        <v>278.88570462429544</v>
      </c>
      <c r="D20" s="2">
        <f>(A26*0.12*D3*9.81)+(A26*0.004*D3*9.81)+(0.5*1.23*0.4*0.8*D3*D3*D3)</f>
        <v>303.3384826762598</v>
      </c>
      <c r="F20" s="1">
        <v>28</v>
      </c>
      <c r="G20" s="2">
        <f>B20/0.75</f>
        <v>350.31258748426234</v>
      </c>
      <c r="H20" s="2">
        <f>C20/0.75</f>
        <v>371.84760616572726</v>
      </c>
      <c r="I20" s="2">
        <f>D20/0.75</f>
        <v>404.45131023501307</v>
      </c>
    </row>
    <row r="21" spans="1:9" ht="12.75">
      <c r="A21" s="1">
        <v>25</v>
      </c>
      <c r="B21" s="2">
        <f>(A26*0.12*B4*9.81)+(A26*0.004*B4*9.81)+(0.5*1.23*0.4*0.8*B4*B4*B4)</f>
        <v>295.8097355792701</v>
      </c>
      <c r="C21" s="2">
        <f>(A26*0.12*C4*9.81)+(A26*0.004*C4*9.81)+(0.5*1.23*0.4*0.8*C4*C4*C4)</f>
        <v>314.1885552942934</v>
      </c>
      <c r="D21" s="2">
        <f>(A26*0.12*D4*9.81)+(A26*0.004*D4*9.81)+(0.5*1.23*0.4*0.8*D4*D4*D4)</f>
        <v>342.07413286294116</v>
      </c>
      <c r="F21" s="1">
        <v>25</v>
      </c>
      <c r="G21" s="2">
        <f>B21/0.75</f>
        <v>394.4129807723602</v>
      </c>
      <c r="H21" s="2">
        <f>C21/0.75</f>
        <v>418.9180737257245</v>
      </c>
      <c r="I21" s="2">
        <f>D21/0.75</f>
        <v>456.0988438172549</v>
      </c>
    </row>
    <row r="22" ht="12.75">
      <c r="A22" s="1"/>
    </row>
    <row r="25" ht="12.75">
      <c r="A25" s="1" t="s">
        <v>9</v>
      </c>
    </row>
    <row r="26" ht="12.75">
      <c r="A26">
        <v>70</v>
      </c>
    </row>
    <row r="28" ht="12.75">
      <c r="A28" s="1" t="s">
        <v>10</v>
      </c>
    </row>
    <row r="29" ht="12.75">
      <c r="A29">
        <v>70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4599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Tibaldi</dc:creator>
  <cp:keywords/>
  <dc:description/>
  <cp:lastModifiedBy>Andrea Tibaldi</cp:lastModifiedBy>
  <dcterms:created xsi:type="dcterms:W3CDTF">2017-07-30T17:53:57Z</dcterms:created>
  <dcterms:modified xsi:type="dcterms:W3CDTF">2017-08-11T13:34:51Z</dcterms:modified>
  <cp:category/>
  <cp:version/>
  <cp:contentType/>
  <cp:contentStatus/>
  <cp:revision>14</cp:revision>
</cp:coreProperties>
</file>